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RESUPUESTO LDF4T2024\LDF PARA PUBLICAR\"/>
    </mc:Choice>
  </mc:AlternateContent>
  <xr:revisionPtr revIDLastSave="3" documentId="11_52B8B6AE1EBB6811233C0A446668BD1B7E4825E8" xr6:coauthVersionLast="47" xr6:coauthVersionMax="47" xr10:uidLastSave="{404F4266-264F-4C84-9C7D-6379098C56E9}"/>
  <bookViews>
    <workbookView xWindow="0" yWindow="0" windowWidth="12735" windowHeight="8355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  <c r="F1" i="1" l="1"/>
  <c r="H1" i="1" l="1"/>
  <c r="E1" i="1"/>
  <c r="G1" i="1" s="1"/>
  <c r="D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<sst xmlns="http://schemas.openxmlformats.org/spreadsheetml/2006/main" count="33" uniqueCount="22">
  <si>
    <t>001.2022..003.2022</t>
  </si>
  <si>
    <t>29/04/2022</t>
  </si>
  <si>
    <t>GOBIERNO DEL ESTADO DE MICHOACÁN DE OCAMPO</t>
  </si>
  <si>
    <t>Informe Analítico de Obligaciones Diferentes de Financiamientos – LDF</t>
  </si>
  <si>
    <t>Del 1 de Enero al 31 de Diciembre de 2024</t>
  </si>
  <si>
    <t>(PESOS)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</si>
  <si>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</si>
  <si>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</si>
  <si>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</si>
  <si>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</si>
  <si>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</si>
  <si>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</si>
  <si>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</si>
  <si>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</si>
  <si>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</si>
  <si>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2024(k)</t>
  </si>
  <si>
    <t>Monto pagado de la inversión actualizado al 31 de Diciembre de 2024(l)</t>
  </si>
  <si>
    <t>Saldo pendiente por pagar de la inversión al 31 de Diciembre de 2024(m = g – l)</t>
  </si>
  <si>
    <t>A. Asociaciones Público Privadas (APP’s)</t>
  </si>
  <si>
    <t>N/A</t>
  </si>
  <si>
    <t>B. Otros Instrumentos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</si>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</sst>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08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0C000000}"/>
    <cellStyle name="Salida" xfId="10" builtinId="21" customBuiltin="1"/>
    <cellStyle name="SAPBEXaggData" xfId="18" xr:uid="{00000000-0005-0000-0000-00000E000000}"/>
    <cellStyle name="SAPBEXaggDataEmph" xfId="19" xr:uid="{00000000-0005-0000-0000-00000F000000}"/>
    <cellStyle name="SAPBEXaggItem" xfId="20" xr:uid="{00000000-0005-0000-0000-000010000000}"/>
    <cellStyle name="SAPBEXaggItemX" xfId="21" xr:uid="{00000000-0005-0000-0000-000011000000}"/>
    <cellStyle name="SAPBEXchaText" xfId="22" xr:uid="{00000000-0005-0000-0000-000012000000}"/>
    <cellStyle name="SAPBEXexcBad7" xfId="23" xr:uid="{00000000-0005-0000-0000-000013000000}"/>
    <cellStyle name="SAPBEXexcBad8" xfId="24" xr:uid="{00000000-0005-0000-0000-000014000000}"/>
    <cellStyle name="SAPBEXexcBad9" xfId="25" xr:uid="{00000000-0005-0000-0000-000015000000}"/>
    <cellStyle name="SAPBEXexcCritical4" xfId="26" xr:uid="{00000000-0005-0000-0000-000016000000}"/>
    <cellStyle name="SAPBEXexcCritical5" xfId="27" xr:uid="{00000000-0005-0000-0000-000017000000}"/>
    <cellStyle name="SAPBEXexcCritical6" xfId="28" xr:uid="{00000000-0005-0000-0000-000018000000}"/>
    <cellStyle name="SAPBEXexcGood1" xfId="29" xr:uid="{00000000-0005-0000-0000-000019000000}"/>
    <cellStyle name="SAPBEXexcGood2" xfId="30" xr:uid="{00000000-0005-0000-0000-00001A000000}"/>
    <cellStyle name="SAPBEXexcGood3" xfId="31" xr:uid="{00000000-0005-0000-0000-00001B000000}"/>
    <cellStyle name="SAPBEXfilterDrill" xfId="32" xr:uid="{00000000-0005-0000-0000-00001C000000}"/>
    <cellStyle name="SAPBEXfilterItem" xfId="33" xr:uid="{00000000-0005-0000-0000-00001D000000}"/>
    <cellStyle name="SAPBEXfilterText" xfId="34" xr:uid="{00000000-0005-0000-0000-00001E000000}"/>
    <cellStyle name="SAPBEXfilterText 2" xfId="59" xr:uid="{00000000-0005-0000-0000-00001F000000}"/>
    <cellStyle name="SAPBEXformats" xfId="35" xr:uid="{00000000-0005-0000-0000-000020000000}"/>
    <cellStyle name="SAPBEXheaderItem" xfId="36" xr:uid="{00000000-0005-0000-0000-000021000000}"/>
    <cellStyle name="SAPBEXheaderItem 2" xfId="60" xr:uid="{00000000-0005-0000-0000-000022000000}"/>
    <cellStyle name="SAPBEXheaderText" xfId="37" xr:uid="{00000000-0005-0000-0000-000023000000}"/>
    <cellStyle name="SAPBEXheaderText 2" xfId="61" xr:uid="{00000000-0005-0000-0000-000024000000}"/>
    <cellStyle name="SAPBEXHLevel0" xfId="38" xr:uid="{00000000-0005-0000-0000-000025000000}"/>
    <cellStyle name="SAPBEXHLevel0 2" xfId="62" xr:uid="{00000000-0005-0000-0000-000026000000}"/>
    <cellStyle name="SAPBEXHLevel0X" xfId="39" xr:uid="{00000000-0005-0000-0000-000027000000}"/>
    <cellStyle name="SAPBEXHLevel0X 2" xfId="63" xr:uid="{00000000-0005-0000-0000-000028000000}"/>
    <cellStyle name="SAPBEXHLevel1" xfId="40" xr:uid="{00000000-0005-0000-0000-000029000000}"/>
    <cellStyle name="SAPBEXHLevel1 2" xfId="64" xr:uid="{00000000-0005-0000-0000-00002A000000}"/>
    <cellStyle name="SAPBEXHLevel1X" xfId="41" xr:uid="{00000000-0005-0000-0000-00002B000000}"/>
    <cellStyle name="SAPBEXHLevel1X 2" xfId="65" xr:uid="{00000000-0005-0000-0000-00002C000000}"/>
    <cellStyle name="SAPBEXHLevel2" xfId="42" xr:uid="{00000000-0005-0000-0000-00002D000000}"/>
    <cellStyle name="SAPBEXHLevel2 2" xfId="66" xr:uid="{00000000-0005-0000-0000-00002E000000}"/>
    <cellStyle name="SAPBEXHLevel2X" xfId="43" xr:uid="{00000000-0005-0000-0000-00002F000000}"/>
    <cellStyle name="SAPBEXHLevel2X 2" xfId="67" xr:uid="{00000000-0005-0000-0000-000030000000}"/>
    <cellStyle name="SAPBEXHLevel3" xfId="44" xr:uid="{00000000-0005-0000-0000-000031000000}"/>
    <cellStyle name="SAPBEXHLevel3 2" xfId="68" xr:uid="{00000000-0005-0000-0000-000032000000}"/>
    <cellStyle name="SAPBEXHLevel3X" xfId="45" xr:uid="{00000000-0005-0000-0000-000033000000}"/>
    <cellStyle name="SAPBEXHLevel3X 2" xfId="69" xr:uid="{00000000-0005-0000-0000-000034000000}"/>
    <cellStyle name="SAPBEXinputData" xfId="46" xr:uid="{00000000-0005-0000-0000-000035000000}"/>
    <cellStyle name="SAPBEXinputData 2" xfId="70" xr:uid="{00000000-0005-0000-0000-000036000000}"/>
    <cellStyle name="SAPBEXresData" xfId="47" xr:uid="{00000000-0005-0000-0000-000037000000}"/>
    <cellStyle name="SAPBEXresDataEmph" xfId="48" xr:uid="{00000000-0005-0000-0000-000038000000}"/>
    <cellStyle name="SAPBEXresItem" xfId="49" xr:uid="{00000000-0005-0000-0000-000039000000}"/>
    <cellStyle name="SAPBEXresItemX" xfId="50" xr:uid="{00000000-0005-0000-0000-00003A000000}"/>
    <cellStyle name="SAPBEXstdData" xfId="51" xr:uid="{00000000-0005-0000-0000-00003B000000}"/>
    <cellStyle name="SAPBEXstdDataEmph" xfId="52" xr:uid="{00000000-0005-0000-0000-00003C000000}"/>
    <cellStyle name="SAPBEXstdItem" xfId="53" xr:uid="{00000000-0005-0000-0000-00003D000000}"/>
    <cellStyle name="SAPBEXstdItemX" xfId="54" xr:uid="{00000000-0005-0000-0000-00003E000000}"/>
    <cellStyle name="SAPBEXtitle" xfId="55" xr:uid="{00000000-0005-0000-0000-00003F000000}"/>
    <cellStyle name="SAPBEXtitle 2" xfId="71" xr:uid="{00000000-0005-0000-0000-000040000000}"/>
    <cellStyle name="SAPBEXundefined" xfId="56" xr:uid="{00000000-0005-0000-0000-000041000000}"/>
    <cellStyle name="Sheet Title" xfId="57" xr:uid="{00000000-0005-0000-0000-000042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2.75"/>
  <sheetData>
    <row r="1" spans="1:1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H20" sqref="H20"/>
    </sheetView>
  </sheetViews>
  <sheetFormatPr defaultColWidth="11.42578125" defaultRowHeight="12.75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>
      <c r="A1" s="19" t="s">
        <v>0</v>
      </c>
      <c r="C1" s="19" t="s">
        <v>1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/>
    <row r="3" spans="1:12" ht="15.7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88.5" customHeight="1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11</v>
      </c>
      <c r="G7" s="23" t="s">
        <v>12</v>
      </c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</row>
    <row r="8" spans="1:1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>
      <c r="A9" s="5" t="s">
        <v>18</v>
      </c>
      <c r="B9" s="6" t="e">
        <v>#REF!</v>
      </c>
      <c r="C9" s="22" t="s">
        <v>19</v>
      </c>
      <c r="D9" s="22" t="s">
        <v>19</v>
      </c>
      <c r="E9" s="22" t="s">
        <v>19</v>
      </c>
      <c r="F9" s="22">
        <v>0</v>
      </c>
      <c r="G9" s="22" t="s">
        <v>19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5" t="s">
        <v>20</v>
      </c>
      <c r="B11" s="6" t="e">
        <v>#REF!</v>
      </c>
      <c r="C11" s="22" t="s">
        <v>19</v>
      </c>
      <c r="D11" s="22" t="s">
        <v>19</v>
      </c>
      <c r="E11" s="22" t="s">
        <v>19</v>
      </c>
      <c r="F11" s="22">
        <v>0</v>
      </c>
      <c r="G11" s="22" t="s">
        <v>19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>
      <c r="A13" s="5" t="s">
        <v>21</v>
      </c>
      <c r="B13" s="6" t="e">
        <v>#REF!</v>
      </c>
      <c r="C13" s="22" t="s">
        <v>19</v>
      </c>
      <c r="D13" s="22" t="s">
        <v>19</v>
      </c>
      <c r="E13" s="22" t="s">
        <v>19</v>
      </c>
      <c r="F13" s="22">
        <v>0</v>
      </c>
      <c r="G13" s="22" t="s">
        <v>19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="80" zoomScaleNormal="80" workbookViewId="0">
      <selection activeCell="A5" sqref="A5"/>
    </sheetView>
  </sheetViews>
  <sheetFormatPr defaultColWidth="11.42578125" defaultRowHeight="12.75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>
      <c r="A1" s="12"/>
      <c r="B1" s="13" t="e" vm="1">
        <f>[1]!BexGetCellData("00O2TQ2O5Z7DPRVXKQBNJU662","","DP_1")</f>
        <v>#VALUE!</v>
      </c>
      <c r="C1" s="13" t="e" vm="1">
        <f>[1]!BexGetCellData("00O2TQ2O5Z7DPRVXKQBNJUCHM","","DP_1")</f>
        <v>#VALUE!</v>
      </c>
      <c r="D1" s="13" t="e" vm="1">
        <f>[1]!BexGetCellData("00O2TQ2O5Z7DPRVXKQBNJUIT6","","DP_1")</f>
        <v>#VALUE!</v>
      </c>
      <c r="E1" s="13" t="e" vm="1">
        <f>[1]!BexGetCellData("00O2TQ2O5Z7DPRVY5FDD5UN7R","","DP_1")</f>
        <v>#VALUE!</v>
      </c>
      <c r="F1" s="13" t="e" vm="1">
        <f>[1]!BexGetCellData("00O2TQ2O5Z7DPRVY5FDD5UTJB","","DP_1")</f>
        <v>#VALUE!</v>
      </c>
      <c r="G1" s="13" t="e" vm="1">
        <f>[1]!BexGetCellData("00O2TQ2O5Z7DPRVY5FDD5UZUV","","DP_1")</f>
        <v>#VALUE!</v>
      </c>
      <c r="H1" s="13" t="e" vm="1">
        <f>[1]!BexGetCellData("00O2TQ2O5Z7DPRVY7U41JWBNV","","DP_1")</f>
        <v>#VALUE!</v>
      </c>
      <c r="I1" s="13" t="e" vm="1">
        <f>[1]!BexGetCellData("00O2TQ2O5Z7DPRW4O8D9I8DNQ","","DP_1")</f>
        <v>#VALUE!</v>
      </c>
      <c r="J1" s="13" t="e" vm="1">
        <f>[1]!BexGetCellData("00O2TQ2O5Z7DPRW4WWW30XA2S","","DP_1")</f>
        <v>#VALUE!</v>
      </c>
      <c r="K1" s="13" t="e" vm="1">
        <f>[1]!BexGetCellData("00O2TQ2O5Z7DPRW5TUV31KJOZ","","DP_1")</f>
        <v>#VALUE!</v>
      </c>
    </row>
    <row r="2" spans="1:11">
      <c r="A2" s="15" t="e" vm="1">
        <f>[1]!BexGetCellData("","00O2TQ2O5Z7DPRVWOC8QXK3TB","DP_1")</f>
        <v>#VALUE!</v>
      </c>
      <c r="B2" s="14" t="e" vm="1">
        <f>[1]!BexGetCellData("00O2TQ2O5Z7DPRVXKQBNJU662","00O2TQ2O5Z7DPRVWOC8QXK3TB","DP_1")</f>
        <v>#VALUE!</v>
      </c>
      <c r="C2" s="14" t="e" vm="1">
        <f>[1]!BexGetCellData("00O2TQ2O5Z7DPRVXKQBNJUCHM","00O2TQ2O5Z7DPRVWOC8QXK3TB","DP_1")</f>
        <v>#VALUE!</v>
      </c>
      <c r="D2" s="14" t="e" vm="1">
        <f>[1]!BexGetCellData("00O2TQ2O5Z7DPRVXKQBNJUIT6","00O2TQ2O5Z7DPRVWOC8QXK3TB","DP_1")</f>
        <v>#VALUE!</v>
      </c>
      <c r="E2" s="14" t="e" vm="1">
        <f>[1]!BexGetCellData("00O2TQ2O5Z7DPRVY5FDD5UN7R","00O2TQ2O5Z7DPRVWOC8QXK3TB","DP_1")</f>
        <v>#VALUE!</v>
      </c>
      <c r="F2" s="14" t="e" vm="1">
        <f>[1]!BexGetCellData("00O2TQ2O5Z7DPRVY5FDD5UTJB","00O2TQ2O5Z7DPRVWOC8QXK3TB","DP_1")</f>
        <v>#VALUE!</v>
      </c>
      <c r="G2" s="14" t="e" vm="1">
        <f>[1]!BexGetCellData("00O2TQ2O5Z7DPRVY5FDD5UZUV","00O2TQ2O5Z7DPRVWOC8QXK3TB","DP_1")</f>
        <v>#VALUE!</v>
      </c>
      <c r="H2" s="14" t="e" vm="1">
        <f>[1]!BexGetCellData("00O2TQ2O5Z7DPRVY7U41JWBNV","00O2TQ2O5Z7DPRVWOC8QXK3TB","DP_1")</f>
        <v>#VALUE!</v>
      </c>
      <c r="I2" s="14" t="e" vm="1">
        <f>[1]!BexGetCellData("00O2TQ2O5Z7DPRW4O8D9I8DNQ","00O2TQ2O5Z7DPRVWOC8QXK3TB","DP_1")</f>
        <v>#VALUE!</v>
      </c>
      <c r="J2" s="14" t="e" vm="1">
        <f>[1]!BexGetCellData("00O2TQ2O5Z7DPRW4WWW30XA2S","00O2TQ2O5Z7DPRVWOC8QXK3TB","DP_1")</f>
        <v>#VALUE!</v>
      </c>
      <c r="K2" s="14" t="e" vm="1">
        <f>[1]!BexGetCellData("00O2TQ2O5Z7DPRW5TUV31KJOZ","00O2TQ2O5Z7DPRVWOC8QXK3TB","DP_1")</f>
        <v>#VALUE!</v>
      </c>
    </row>
    <row r="3" spans="1:11">
      <c r="A3" s="16" t="e" vm="1">
        <f>[1]!BexGetCellData("","00O2TQ2O5Z7DPRVWOC8QXKA4V","DP_1")</f>
        <v>#VALUE!</v>
      </c>
      <c r="B3" s="14" t="e" vm="1">
        <f>[1]!BexGetCellData("00O2TQ2O5Z7DPRVXKQBNJU662","00O2TQ2O5Z7DPRVWOC8QXKA4V","DP_1")</f>
        <v>#VALUE!</v>
      </c>
      <c r="C3" s="14" t="e" vm="1">
        <f>[1]!BexGetCellData("00O2TQ2O5Z7DPRVXKQBNJUCHM","00O2TQ2O5Z7DPRVWOC8QXKA4V","DP_1")</f>
        <v>#VALUE!</v>
      </c>
      <c r="D3" s="14" t="e" vm="1">
        <f>[1]!BexGetCellData("00O2TQ2O5Z7DPRVXKQBNJUIT6","00O2TQ2O5Z7DPRVWOC8QXKA4V","DP_1")</f>
        <v>#VALUE!</v>
      </c>
      <c r="E3" s="14" t="e" vm="1">
        <f>[1]!BexGetCellData("00O2TQ2O5Z7DPRVY5FDD5UN7R","00O2TQ2O5Z7DPRVWOC8QXKA4V","DP_1")</f>
        <v>#VALUE!</v>
      </c>
      <c r="F3" s="14" t="e" vm="1">
        <f>[1]!BexGetCellData("00O2TQ2O5Z7DPRVY5FDD5UTJB","00O2TQ2O5Z7DPRVWOC8QXKA4V","DP_1")</f>
        <v>#VALUE!</v>
      </c>
      <c r="G3" s="14" t="e" vm="1">
        <f>[1]!BexGetCellData("00O2TQ2O5Z7DPRVY5FDD5UZUV","00O2TQ2O5Z7DPRVWOC8QXKA4V","DP_1")</f>
        <v>#VALUE!</v>
      </c>
      <c r="H3" s="14" t="e" vm="1">
        <f>[1]!BexGetCellData("00O2TQ2O5Z7DPRVY7U41JWBNV","00O2TQ2O5Z7DPRVWOC8QXKA4V","DP_1")</f>
        <v>#VALUE!</v>
      </c>
      <c r="I3" s="14" t="e" vm="1">
        <f>[1]!BexGetCellData("00O2TQ2O5Z7DPRW4O8D9I8DNQ","00O2TQ2O5Z7DPRVWOC8QXKA4V","DP_1")</f>
        <v>#VALUE!</v>
      </c>
      <c r="J3" s="14" t="e" vm="1">
        <f>[1]!BexGetCellData("00O2TQ2O5Z7DPRW4WWW30XA2S","00O2TQ2O5Z7DPRVWOC8QXKA4V","DP_1")</f>
        <v>#VALUE!</v>
      </c>
      <c r="K3" s="14" t="e" vm="1">
        <f>[1]!BexGetCellData("00O2TQ2O5Z7DPRW5TUV31KJOZ","00O2TQ2O5Z7DPRVWOC8QXKA4V","DP_1")</f>
        <v>#VALUE!</v>
      </c>
    </row>
    <row r="4" spans="1:11">
      <c r="A4" s="17" t="e" vm="1">
        <f>[1]!BexGetCellData("","00O2TQ2O5Z7DPRVWOC8QXKGGF","DP_1")</f>
        <v>#VALUE!</v>
      </c>
      <c r="B4" s="14" t="e" vm="1">
        <f>[1]!BexGetCellData("00O2TQ2O5Z7DPRVXKQBNJU662","00O2TQ2O5Z7DPRVWOC8QXKGGF","DP_1")</f>
        <v>#VALUE!</v>
      </c>
      <c r="C4" s="14" t="e" vm="1">
        <f>[1]!BexGetCellData("00O2TQ2O5Z7DPRVXKQBNJUCHM","00O2TQ2O5Z7DPRVWOC8QXKGGF","DP_1")</f>
        <v>#VALUE!</v>
      </c>
      <c r="D4" s="14" t="e" vm="1">
        <f>[1]!BexGetCellData("00O2TQ2O5Z7DPRVXKQBNJUIT6","00O2TQ2O5Z7DPRVWOC8QXKGGF","DP_1")</f>
        <v>#VALUE!</v>
      </c>
      <c r="E4" s="14" t="e" vm="1">
        <f>[1]!BexGetCellData("00O2TQ2O5Z7DPRVY5FDD5UN7R","00O2TQ2O5Z7DPRVWOC8QXKGGF","DP_1")</f>
        <v>#VALUE!</v>
      </c>
      <c r="F4" s="14" t="e" vm="1">
        <f>[1]!BexGetCellData("00O2TQ2O5Z7DPRVY5FDD5UTJB","00O2TQ2O5Z7DPRVWOC8QXKGGF","DP_1")</f>
        <v>#VALUE!</v>
      </c>
      <c r="G4" s="14" t="e" vm="1">
        <f>[1]!BexGetCellData("00O2TQ2O5Z7DPRVY5FDD5UZUV","00O2TQ2O5Z7DPRVWOC8QXKGGF","DP_1")</f>
        <v>#VALUE!</v>
      </c>
      <c r="H4" s="14" t="e" vm="1">
        <f>[1]!BexGetCellData("00O2TQ2O5Z7DPRVY7U41JWBNV","00O2TQ2O5Z7DPRVWOC8QXKGGF","DP_1")</f>
        <v>#VALUE!</v>
      </c>
      <c r="I4" s="14" t="e" vm="1">
        <f>[1]!BexGetCellData("00O2TQ2O5Z7DPRW4O8D9I8DNQ","00O2TQ2O5Z7DPRVWOC8QXKGGF","DP_1")</f>
        <v>#VALUE!</v>
      </c>
      <c r="J4" s="14" t="e" vm="1">
        <f>[1]!BexGetCellData("00O2TQ2O5Z7DPRW4WWW30XA2S","00O2TQ2O5Z7DPRVWOC8QXKGGF","DP_1")</f>
        <v>#VALUE!</v>
      </c>
      <c r="K4" s="14" t="e" vm="1">
        <f>[1]!BexGetCellData("00O2TQ2O5Z7DPRW5TUV31KJOZ","00O2TQ2O5Z7DPRVWOC8QXKGGF","DP_1")</f>
        <v>#VALUE!</v>
      </c>
    </row>
    <row r="5" spans="1:11">
      <c r="A5" s="17" t="e" vm="1">
        <f>[1]!BexGetCellData("","00O2TQ2O5Z7DPRVWOC8QXKMRZ","DP_1")</f>
        <v>#VALUE!</v>
      </c>
      <c r="B5" s="14" t="e" vm="1">
        <f>[1]!BexGetCellData("00O2TQ2O5Z7DPRVXKQBNJU662","00O2TQ2O5Z7DPRVWOC8QXKMRZ","DP_1")</f>
        <v>#VALUE!</v>
      </c>
      <c r="C5" s="14" t="e" vm="1">
        <f>[1]!BexGetCellData("00O2TQ2O5Z7DPRVXKQBNJUCHM","00O2TQ2O5Z7DPRVWOC8QXKMRZ","DP_1")</f>
        <v>#VALUE!</v>
      </c>
      <c r="D5" s="14" t="e" vm="1">
        <f>[1]!BexGetCellData("00O2TQ2O5Z7DPRVXKQBNJUIT6","00O2TQ2O5Z7DPRVWOC8QXKMRZ","DP_1")</f>
        <v>#VALUE!</v>
      </c>
      <c r="E5" s="14" t="e" vm="1">
        <f>[1]!BexGetCellData("00O2TQ2O5Z7DPRVY5FDD5UN7R","00O2TQ2O5Z7DPRVWOC8QXKMRZ","DP_1")</f>
        <v>#VALUE!</v>
      </c>
      <c r="F5" s="14" t="e" vm="1">
        <f>[1]!BexGetCellData("00O2TQ2O5Z7DPRVY5FDD5UTJB","00O2TQ2O5Z7DPRVWOC8QXKMRZ","DP_1")</f>
        <v>#VALUE!</v>
      </c>
      <c r="G5" s="14" t="e" vm="1">
        <f>[1]!BexGetCellData("00O2TQ2O5Z7DPRVY5FDD5UZUV","00O2TQ2O5Z7DPRVWOC8QXKMRZ","DP_1")</f>
        <v>#VALUE!</v>
      </c>
      <c r="H5" s="14" t="e" vm="1">
        <f>[1]!BexGetCellData("00O2TQ2O5Z7DPRVY7U41JWBNV","00O2TQ2O5Z7DPRVWOC8QXKMRZ","DP_1")</f>
        <v>#VALUE!</v>
      </c>
      <c r="I5" s="14" t="e" vm="1">
        <f>[1]!BexGetCellData("00O2TQ2O5Z7DPRW4O8D9I8DNQ","00O2TQ2O5Z7DPRVWOC8QXKMRZ","DP_1")</f>
        <v>#VALUE!</v>
      </c>
      <c r="J5" s="14" t="e" vm="1">
        <f>[1]!BexGetCellData("00O2TQ2O5Z7DPRW4WWW30XA2S","00O2TQ2O5Z7DPRVWOC8QXKMRZ","DP_1")</f>
        <v>#VALUE!</v>
      </c>
      <c r="K5" s="14" t="e" vm="1">
        <f>[1]!BexGetCellData("00O2TQ2O5Z7DPRW5TUV31KJOZ","00O2TQ2O5Z7DPRVWOC8QXKMRZ","DP_1")</f>
        <v>#VALUE!</v>
      </c>
    </row>
    <row r="6" spans="1:11">
      <c r="A6" s="17" t="e" vm="1">
        <f>[1]!BexGetCellData("","00O2TQ2O5Z7DPRVWOC8QXKT3J","DP_1")</f>
        <v>#VALUE!</v>
      </c>
      <c r="B6" s="14" t="e" vm="1">
        <f>[1]!BexGetCellData("00O2TQ2O5Z7DPRVXKQBNJU662","00O2TQ2O5Z7DPRVWOC8QXKT3J","DP_1")</f>
        <v>#VALUE!</v>
      </c>
      <c r="C6" s="14" t="e" vm="1">
        <f>[1]!BexGetCellData("00O2TQ2O5Z7DPRVXKQBNJUCHM","00O2TQ2O5Z7DPRVWOC8QXKT3J","DP_1")</f>
        <v>#VALUE!</v>
      </c>
      <c r="D6" s="14" t="e" vm="1">
        <f>[1]!BexGetCellData("00O2TQ2O5Z7DPRVXKQBNJUIT6","00O2TQ2O5Z7DPRVWOC8QXKT3J","DP_1")</f>
        <v>#VALUE!</v>
      </c>
      <c r="E6" s="14" t="e" vm="1">
        <f>[1]!BexGetCellData("00O2TQ2O5Z7DPRVY5FDD5UN7R","00O2TQ2O5Z7DPRVWOC8QXKT3J","DP_1")</f>
        <v>#VALUE!</v>
      </c>
      <c r="F6" s="14" t="e" vm="1">
        <f>[1]!BexGetCellData("00O2TQ2O5Z7DPRVY5FDD5UTJB","00O2TQ2O5Z7DPRVWOC8QXKT3J","DP_1")</f>
        <v>#VALUE!</v>
      </c>
      <c r="G6" s="14" t="e" vm="1">
        <f>[1]!BexGetCellData("00O2TQ2O5Z7DPRVY5FDD5UZUV","00O2TQ2O5Z7DPRVWOC8QXKT3J","DP_1")</f>
        <v>#VALUE!</v>
      </c>
      <c r="H6" s="14" t="e" vm="1">
        <f>[1]!BexGetCellData("00O2TQ2O5Z7DPRVY7U41JWBNV","00O2TQ2O5Z7DPRVWOC8QXKT3J","DP_1")</f>
        <v>#VALUE!</v>
      </c>
      <c r="I6" s="14" t="e" vm="1">
        <f>[1]!BexGetCellData("00O2TQ2O5Z7DPRW4O8D9I8DNQ","00O2TQ2O5Z7DPRVWOC8QXKT3J","DP_1")</f>
        <v>#VALUE!</v>
      </c>
      <c r="J6" s="14" t="e" vm="1">
        <f>[1]!BexGetCellData("00O2TQ2O5Z7DPRW4WWW30XA2S","00O2TQ2O5Z7DPRVWOC8QXKT3J","DP_1")</f>
        <v>#VALUE!</v>
      </c>
      <c r="K6" s="14" t="e" vm="1">
        <f>[1]!BexGetCellData("00O2TQ2O5Z7DPRW5TUV31KJOZ","00O2TQ2O5Z7DPRVWOC8QXKT3J","DP_1")</f>
        <v>#VALUE!</v>
      </c>
    </row>
    <row r="7" spans="1:11">
      <c r="A7" s="17" t="e" vm="1">
        <f>[1]!BexGetCellData("","00O2TQ2O5Z7DPRVX650CJDZTC","DP_1")</f>
        <v>#VALUE!</v>
      </c>
      <c r="B7" s="14" t="e" vm="1">
        <f>[1]!BexGetCellData("00O2TQ2O5Z7DPRVXKQBNJU662","00O2TQ2O5Z7DPRVX650CJDZTC","DP_1")</f>
        <v>#VALUE!</v>
      </c>
      <c r="C7" s="14" t="e" vm="1">
        <f>[1]!BexGetCellData("00O2TQ2O5Z7DPRVXKQBNJUCHM","00O2TQ2O5Z7DPRVX650CJDZTC","DP_1")</f>
        <v>#VALUE!</v>
      </c>
      <c r="D7" s="14" t="e" vm="1">
        <f>[1]!BexGetCellData("00O2TQ2O5Z7DPRVXKQBNJUIT6","00O2TQ2O5Z7DPRVX650CJDZTC","DP_1")</f>
        <v>#VALUE!</v>
      </c>
      <c r="E7" s="14" t="e" vm="1">
        <f>[1]!BexGetCellData("00O2TQ2O5Z7DPRVY5FDD5UN7R","00O2TQ2O5Z7DPRVX650CJDZTC","DP_1")</f>
        <v>#VALUE!</v>
      </c>
      <c r="F7" s="14" t="e" vm="1">
        <f>[1]!BexGetCellData("00O2TQ2O5Z7DPRVY5FDD5UTJB","00O2TQ2O5Z7DPRVX650CJDZTC","DP_1")</f>
        <v>#VALUE!</v>
      </c>
      <c r="G7" s="14" t="e" vm="1">
        <f>[1]!BexGetCellData("00O2TQ2O5Z7DPRVY5FDD5UZUV","00O2TQ2O5Z7DPRVX650CJDZTC","DP_1")</f>
        <v>#VALUE!</v>
      </c>
      <c r="H7" s="14" t="e" vm="1">
        <f>[1]!BexGetCellData("00O2TQ2O5Z7DPRVY7U41JWBNV","00O2TQ2O5Z7DPRVX650CJDZTC","DP_1")</f>
        <v>#VALUE!</v>
      </c>
      <c r="I7" s="14" t="e" vm="1">
        <f>[1]!BexGetCellData("00O2TQ2O5Z7DPRW4O8D9I8DNQ","00O2TQ2O5Z7DPRVX650CJDZTC","DP_1")</f>
        <v>#VALUE!</v>
      </c>
      <c r="J7" s="14" t="e" vm="1">
        <f>[1]!BexGetCellData("00O2TQ2O5Z7DPRW4WWW30XA2S","00O2TQ2O5Z7DPRVX650CJDZTC","DP_1")</f>
        <v>#VALUE!</v>
      </c>
      <c r="K7" s="14" t="e" vm="1">
        <f>[1]!BexGetCellData("00O2TQ2O5Z7DPRW5TUV31KJOZ","00O2TQ2O5Z7DPRVX650CJDZTC","DP_1")</f>
        <v>#VALUE!</v>
      </c>
    </row>
    <row r="8" spans="1:11">
      <c r="A8" s="16" t="e" vm="1">
        <f>[1]!BexGetCellData("","00O2TQ2O5Z7DPRVX6YM5NGL1S","DP_1")</f>
        <v>#VALUE!</v>
      </c>
      <c r="B8" s="14" t="e" vm="1">
        <f>[1]!BexGetCellData("00O2TQ2O5Z7DPRVXKQBNJU662","00O2TQ2O5Z7DPRVX6YM5NGL1S","DP_1")</f>
        <v>#VALUE!</v>
      </c>
      <c r="C8" s="14" t="e" vm="1">
        <f>[1]!BexGetCellData("00O2TQ2O5Z7DPRVXKQBNJUCHM","00O2TQ2O5Z7DPRVX6YM5NGL1S","DP_1")</f>
        <v>#VALUE!</v>
      </c>
      <c r="D8" s="14" t="e" vm="1">
        <f>[1]!BexGetCellData("00O2TQ2O5Z7DPRVXKQBNJUIT6","00O2TQ2O5Z7DPRVX6YM5NGL1S","DP_1")</f>
        <v>#VALUE!</v>
      </c>
      <c r="E8" s="14" t="e" vm="1">
        <f>[1]!BexGetCellData("00O2TQ2O5Z7DPRVY5FDD5UN7R","00O2TQ2O5Z7DPRVX6YM5NGL1S","DP_1")</f>
        <v>#VALUE!</v>
      </c>
      <c r="F8" s="14" t="e" vm="1">
        <f>[1]!BexGetCellData("00O2TQ2O5Z7DPRVY5FDD5UTJB","00O2TQ2O5Z7DPRVX6YM5NGL1S","DP_1")</f>
        <v>#VALUE!</v>
      </c>
      <c r="G8" s="14" t="e" vm="1">
        <f>[1]!BexGetCellData("00O2TQ2O5Z7DPRVY5FDD5UZUV","00O2TQ2O5Z7DPRVX6YM5NGL1S","DP_1")</f>
        <v>#VALUE!</v>
      </c>
      <c r="H8" s="14" t="e" vm="1">
        <f>[1]!BexGetCellData("00O2TQ2O5Z7DPRVY7U41JWBNV","00O2TQ2O5Z7DPRVX6YM5NGL1S","DP_1")</f>
        <v>#VALUE!</v>
      </c>
      <c r="I8" s="14" t="e" vm="1">
        <f>[1]!BexGetCellData("00O2TQ2O5Z7DPRW4O8D9I8DNQ","00O2TQ2O5Z7DPRVX6YM5NGL1S","DP_1")</f>
        <v>#VALUE!</v>
      </c>
      <c r="J8" s="14" t="e" vm="1">
        <f>[1]!BexGetCellData("00O2TQ2O5Z7DPRW4WWW30XA2S","00O2TQ2O5Z7DPRVX6YM5NGL1S","DP_1")</f>
        <v>#VALUE!</v>
      </c>
      <c r="K8" s="14" t="e" vm="1">
        <f>[1]!BexGetCellData("00O2TQ2O5Z7DPRW5TUV31KJOZ","00O2TQ2O5Z7DPRVX6YM5NGL1S","DP_1")</f>
        <v>#VALUE!</v>
      </c>
    </row>
    <row r="9" spans="1:11">
      <c r="A9" s="17" t="e" vm="1">
        <f>[1]!BexGetCellData("","00O2TQ2O5Z7DPRVXBDTAMX2MY","DP_1")</f>
        <v>#VALUE!</v>
      </c>
      <c r="B9" s="14" t="e" vm="1">
        <f>[1]!BexGetCellData("00O2TQ2O5Z7DPRVXKQBNJU662","00O2TQ2O5Z7DPRVXBDTAMX2MY","DP_1")</f>
        <v>#VALUE!</v>
      </c>
      <c r="C9" s="14" t="e" vm="1">
        <f>[1]!BexGetCellData("00O2TQ2O5Z7DPRVXKQBNJUCHM","00O2TQ2O5Z7DPRVXBDTAMX2MY","DP_1")</f>
        <v>#VALUE!</v>
      </c>
      <c r="D9" s="14" t="e" vm="1">
        <f>[1]!BexGetCellData("00O2TQ2O5Z7DPRVXKQBNJUIT6","00O2TQ2O5Z7DPRVXBDTAMX2MY","DP_1")</f>
        <v>#VALUE!</v>
      </c>
      <c r="E9" s="14" t="e" vm="1">
        <f>[1]!BexGetCellData("00O2TQ2O5Z7DPRVY5FDD5UN7R","00O2TQ2O5Z7DPRVXBDTAMX2MY","DP_1")</f>
        <v>#VALUE!</v>
      </c>
      <c r="F9" s="14" t="e" vm="1">
        <f>[1]!BexGetCellData("00O2TQ2O5Z7DPRVY5FDD5UTJB","00O2TQ2O5Z7DPRVXBDTAMX2MY","DP_1")</f>
        <v>#VALUE!</v>
      </c>
      <c r="G9" s="14" t="e" vm="1">
        <f>[1]!BexGetCellData("00O2TQ2O5Z7DPRVY5FDD5UZUV","00O2TQ2O5Z7DPRVXBDTAMX2MY","DP_1")</f>
        <v>#VALUE!</v>
      </c>
      <c r="H9" s="14" t="e" vm="1">
        <f>[1]!BexGetCellData("00O2TQ2O5Z7DPRVY7U41JWBNV","00O2TQ2O5Z7DPRVXBDTAMX2MY","DP_1")</f>
        <v>#VALUE!</v>
      </c>
      <c r="I9" s="14" t="e" vm="1">
        <f>[1]!BexGetCellData("00O2TQ2O5Z7DPRW4O8D9I8DNQ","00O2TQ2O5Z7DPRVXBDTAMX2MY","DP_1")</f>
        <v>#VALUE!</v>
      </c>
      <c r="J9" s="14" t="e" vm="1">
        <f>[1]!BexGetCellData("00O2TQ2O5Z7DPRW4WWW30XA2S","00O2TQ2O5Z7DPRVXBDTAMX2MY","DP_1")</f>
        <v>#VALUE!</v>
      </c>
      <c r="K9" s="14" t="e" vm="1">
        <f>[1]!BexGetCellData("00O2TQ2O5Z7DPRW5TUV31KJOZ","00O2TQ2O5Z7DPRVXBDTAMX2MY","DP_1")</f>
        <v>#VALUE!</v>
      </c>
    </row>
    <row r="10" spans="1:11">
      <c r="A10" s="17" t="e" vm="1">
        <f>[1]!BexGetCellData("","00O2TQ2O5Z7DPRVXBDTAMX8YI","DP_1")</f>
        <v>#VALUE!</v>
      </c>
      <c r="B10" s="14" t="e" vm="1">
        <f>[1]!BexGetCellData("00O2TQ2O5Z7DPRVXKQBNJU662","00O2TQ2O5Z7DPRVXBDTAMX8YI","DP_1")</f>
        <v>#VALUE!</v>
      </c>
      <c r="C10" s="14" t="e" vm="1">
        <f>[1]!BexGetCellData("00O2TQ2O5Z7DPRVXKQBNJUCHM","00O2TQ2O5Z7DPRVXBDTAMX8YI","DP_1")</f>
        <v>#VALUE!</v>
      </c>
      <c r="D10" s="14" t="e" vm="1">
        <f>[1]!BexGetCellData("00O2TQ2O5Z7DPRVXKQBNJUIT6","00O2TQ2O5Z7DPRVXBDTAMX8YI","DP_1")</f>
        <v>#VALUE!</v>
      </c>
      <c r="E10" s="14" t="e" vm="1">
        <f>[1]!BexGetCellData("00O2TQ2O5Z7DPRVY5FDD5UN7R","00O2TQ2O5Z7DPRVXBDTAMX8YI","DP_1")</f>
        <v>#VALUE!</v>
      </c>
      <c r="F10" s="14" t="e" vm="1">
        <f>[1]!BexGetCellData("00O2TQ2O5Z7DPRVY5FDD5UTJB","00O2TQ2O5Z7DPRVXBDTAMX8YI","DP_1")</f>
        <v>#VALUE!</v>
      </c>
      <c r="G10" s="14" t="e" vm="1">
        <f>[1]!BexGetCellData("00O2TQ2O5Z7DPRVY5FDD5UZUV","00O2TQ2O5Z7DPRVXBDTAMX8YI","DP_1")</f>
        <v>#VALUE!</v>
      </c>
      <c r="H10" s="14" t="e" vm="1">
        <f>[1]!BexGetCellData("00O2TQ2O5Z7DPRVY7U41JWBNV","00O2TQ2O5Z7DPRVXBDTAMX8YI","DP_1")</f>
        <v>#VALUE!</v>
      </c>
      <c r="I10" s="14" t="e" vm="1">
        <f>[1]!BexGetCellData("00O2TQ2O5Z7DPRW4O8D9I8DNQ","00O2TQ2O5Z7DPRVXBDTAMX8YI","DP_1")</f>
        <v>#VALUE!</v>
      </c>
      <c r="J10" s="14" t="e" vm="1">
        <f>[1]!BexGetCellData("00O2TQ2O5Z7DPRW4WWW30XA2S","00O2TQ2O5Z7DPRVXBDTAMX8YI","DP_1")</f>
        <v>#VALUE!</v>
      </c>
      <c r="K10" s="14" t="e" vm="1">
        <f>[1]!BexGetCellData("00O2TQ2O5Z7DPRW5TUV31KJOZ","00O2TQ2O5Z7DPRVXBDTAMX8YI","DP_1")</f>
        <v>#VALUE!</v>
      </c>
    </row>
    <row r="11" spans="1:11">
      <c r="A11" s="17" t="e" vm="1">
        <f>[1]!BexGetCellData("","00O2TQ2O5Z7DPRVXBDTAMXFA2","DP_1")</f>
        <v>#VALUE!</v>
      </c>
      <c r="B11" s="14" t="e" vm="1">
        <f>[1]!BexGetCellData("00O2TQ2O5Z7DPRVXKQBNJU662","00O2TQ2O5Z7DPRVXBDTAMXFA2","DP_1")</f>
        <v>#VALUE!</v>
      </c>
      <c r="C11" s="14" t="e" vm="1">
        <f>[1]!BexGetCellData("00O2TQ2O5Z7DPRVXKQBNJUCHM","00O2TQ2O5Z7DPRVXBDTAMXFA2","DP_1")</f>
        <v>#VALUE!</v>
      </c>
      <c r="D11" s="14" t="e" vm="1">
        <f>[1]!BexGetCellData("00O2TQ2O5Z7DPRVXKQBNJUIT6","00O2TQ2O5Z7DPRVXBDTAMXFA2","DP_1")</f>
        <v>#VALUE!</v>
      </c>
      <c r="E11" s="14" t="e" vm="1">
        <f>[1]!BexGetCellData("00O2TQ2O5Z7DPRVY5FDD5UN7R","00O2TQ2O5Z7DPRVXBDTAMXFA2","DP_1")</f>
        <v>#VALUE!</v>
      </c>
      <c r="F11" s="14" t="e" vm="1">
        <f>[1]!BexGetCellData("00O2TQ2O5Z7DPRVY5FDD5UTJB","00O2TQ2O5Z7DPRVXBDTAMXFA2","DP_1")</f>
        <v>#VALUE!</v>
      </c>
      <c r="G11" s="14" t="e" vm="1">
        <f>[1]!BexGetCellData("00O2TQ2O5Z7DPRVY5FDD5UZUV","00O2TQ2O5Z7DPRVXBDTAMXFA2","DP_1")</f>
        <v>#VALUE!</v>
      </c>
      <c r="H11" s="14" t="e" vm="1">
        <f>[1]!BexGetCellData("00O2TQ2O5Z7DPRVY7U41JWBNV","00O2TQ2O5Z7DPRVXBDTAMXFA2","DP_1")</f>
        <v>#VALUE!</v>
      </c>
      <c r="I11" s="14" t="e" vm="1">
        <f>[1]!BexGetCellData("00O2TQ2O5Z7DPRW4O8D9I8DNQ","00O2TQ2O5Z7DPRVXBDTAMXFA2","DP_1")</f>
        <v>#VALUE!</v>
      </c>
      <c r="J11" s="14" t="e" vm="1">
        <f>[1]!BexGetCellData("00O2TQ2O5Z7DPRW4WWW30XA2S","00O2TQ2O5Z7DPRVXBDTAMXFA2","DP_1")</f>
        <v>#VALUE!</v>
      </c>
      <c r="K11" s="14" t="e" vm="1">
        <f>[1]!BexGetCellData("00O2TQ2O5Z7DPRW5TUV31KJOZ","00O2TQ2O5Z7DPRVXBDTAMXFA2","DP_1")</f>
        <v>#VALUE!</v>
      </c>
    </row>
    <row r="12" spans="1:11">
      <c r="A12" s="17" t="e" vm="1">
        <f>[1]!BexGetCellData("","00O2TQ2O5Z7DPRVX8RH3LQK5U","DP_1")</f>
        <v>#VALUE!</v>
      </c>
      <c r="B12" s="14" t="e" vm="1">
        <f>[1]!BexGetCellData("00O2TQ2O5Z7DPRVXKQBNJU662","00O2TQ2O5Z7DPRVX8RH3LQK5U","DP_1")</f>
        <v>#VALUE!</v>
      </c>
      <c r="C12" s="14" t="e" vm="1">
        <f>[1]!BexGetCellData("00O2TQ2O5Z7DPRVXKQBNJUCHM","00O2TQ2O5Z7DPRVX8RH3LQK5U","DP_1")</f>
        <v>#VALUE!</v>
      </c>
      <c r="D12" s="14" t="e" vm="1">
        <f>[1]!BexGetCellData("00O2TQ2O5Z7DPRVXKQBNJUIT6","00O2TQ2O5Z7DPRVX8RH3LQK5U","DP_1")</f>
        <v>#VALUE!</v>
      </c>
      <c r="E12" s="14" t="e" vm="1">
        <f>[1]!BexGetCellData("00O2TQ2O5Z7DPRVY5FDD5UN7R","00O2TQ2O5Z7DPRVX8RH3LQK5U","DP_1")</f>
        <v>#VALUE!</v>
      </c>
      <c r="F12" s="14" t="e" vm="1">
        <f>[1]!BexGetCellData("00O2TQ2O5Z7DPRVY5FDD5UTJB","00O2TQ2O5Z7DPRVX8RH3LQK5U","DP_1")</f>
        <v>#VALUE!</v>
      </c>
      <c r="G12" s="14" t="e" vm="1">
        <f>[1]!BexGetCellData("00O2TQ2O5Z7DPRVY5FDD5UZUV","00O2TQ2O5Z7DPRVX8RH3LQK5U","DP_1")</f>
        <v>#VALUE!</v>
      </c>
      <c r="H12" s="14" t="e" vm="1">
        <f>[1]!BexGetCellData("00O2TQ2O5Z7DPRVY7U41JWBNV","00O2TQ2O5Z7DPRVX8RH3LQK5U","DP_1")</f>
        <v>#VALUE!</v>
      </c>
      <c r="I12" s="14" t="e" vm="1">
        <f>[1]!BexGetCellData("00O2TQ2O5Z7DPRW4O8D9I8DNQ","00O2TQ2O5Z7DPRVX8RH3LQK5U","DP_1")</f>
        <v>#VALUE!</v>
      </c>
      <c r="J12" s="14" t="e" vm="1">
        <f>[1]!BexGetCellData("00O2TQ2O5Z7DPRW4WWW30XA2S","00O2TQ2O5Z7DPRVX8RH3LQK5U","DP_1")</f>
        <v>#VALUE!</v>
      </c>
      <c r="K12" s="14" t="e" vm="1">
        <f>[1]!BexGetCellData("00O2TQ2O5Z7DPRW5TUV31KJOZ","00O2TQ2O5Z7DPRVX8RH3LQK5U","DP_1")</f>
        <v>#VALUE!</v>
      </c>
    </row>
    <row r="13" spans="1:11">
      <c r="A13" s="16" t="e" vm="1">
        <f>[1]!BexGetCellData("","00O2TQ2O5Z7DPRVX7JZOAUJRK","DP_1")</f>
        <v>#VALUE!</v>
      </c>
      <c r="B13" s="14" t="e" vm="1">
        <f>[1]!BexGetCellData("00O2TQ2O5Z7DPRVXKQBNJU662","00O2TQ2O5Z7DPRVX7JZOAUJRK","DP_1")</f>
        <v>#VALUE!</v>
      </c>
      <c r="C13" s="14" t="e" vm="1">
        <f>[1]!BexGetCellData("00O2TQ2O5Z7DPRVXKQBNJUCHM","00O2TQ2O5Z7DPRVX7JZOAUJRK","DP_1")</f>
        <v>#VALUE!</v>
      </c>
      <c r="D13" s="14" t="e" vm="1">
        <f>[1]!BexGetCellData("00O2TQ2O5Z7DPRVXKQBNJUIT6","00O2TQ2O5Z7DPRVX7JZOAUJRK","DP_1")</f>
        <v>#VALUE!</v>
      </c>
      <c r="E13" s="14" t="e" vm="1">
        <f>[1]!BexGetCellData("00O2TQ2O5Z7DPRVY5FDD5UN7R","00O2TQ2O5Z7DPRVX7JZOAUJRK","DP_1")</f>
        <v>#VALUE!</v>
      </c>
      <c r="F13" s="14" t="e" vm="1">
        <f>[1]!BexGetCellData("00O2TQ2O5Z7DPRVY5FDD5UTJB","00O2TQ2O5Z7DPRVX7JZOAUJRK","DP_1")</f>
        <v>#VALUE!</v>
      </c>
      <c r="G13" s="14" t="e" vm="1">
        <f>[1]!BexGetCellData("00O2TQ2O5Z7DPRVY5FDD5UZUV","00O2TQ2O5Z7DPRVX7JZOAUJRK","DP_1")</f>
        <v>#VALUE!</v>
      </c>
      <c r="H13" s="14" t="e" vm="1">
        <f>[1]!BexGetCellData("00O2TQ2O5Z7DPRVY7U41JWBNV","00O2TQ2O5Z7DPRVX7JZOAUJRK","DP_1")</f>
        <v>#VALUE!</v>
      </c>
      <c r="I13" s="14" t="e" vm="1">
        <f>[1]!BexGetCellData("00O2TQ2O5Z7DPRW4O8D9I8DNQ","00O2TQ2O5Z7DPRVX7JZOAUJRK","DP_1")</f>
        <v>#VALUE!</v>
      </c>
      <c r="J13" s="14" t="e" vm="1">
        <f>[1]!BexGetCellData("00O2TQ2O5Z7DPRW4WWW30XA2S","00O2TQ2O5Z7DPRVX7JZOAUJRK","DP_1")</f>
        <v>#VALUE!</v>
      </c>
      <c r="K13" s="14" t="e" vm="1">
        <f>[1]!BexGetCellData("00O2TQ2O5Z7DPRW5TUV31KJOZ","00O2TQ2O5Z7DPRVX7JZOAUJRK","DP_1")</f>
        <v>#VALUE!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65285A-81FD-4B2B-8AD7-196FD16BD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subject/>
  <dc:creator>steel</dc:creator>
  <cp:keywords/>
  <dc:description/>
  <cp:lastModifiedBy>Suelem Janeth González Rodríguez</cp:lastModifiedBy>
  <cp:revision/>
  <dcterms:created xsi:type="dcterms:W3CDTF">2017-07-25T16:59:28Z</dcterms:created>
  <dcterms:modified xsi:type="dcterms:W3CDTF">2025-01-31T04:40:18Z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